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5\Oblast Kutná Hora\319 CMS Kutná Hora\III - 12542 Karlov - Nová Lhota\"/>
    </mc:Choice>
  </mc:AlternateContent>
  <bookViews>
    <workbookView xWindow="0" yWindow="0" windowWidth="28800" windowHeight="12300" activeTab="1"/>
  </bookViews>
  <sheets>
    <sheet name="Krycí list rozpočtu" sheetId="3" r:id="rId1"/>
    <sheet name="ROZPOČET " sheetId="1" r:id="rId2"/>
  </sheets>
  <definedNames>
    <definedName name="_xlnm.Print_Area" localSheetId="1">'ROZPOČET '!$A$4:$F$37</definedName>
  </definedNames>
  <calcPr calcId="162913"/>
</workbook>
</file>

<file path=xl/calcChain.xml><?xml version="1.0" encoding="utf-8"?>
<calcChain xmlns="http://schemas.openxmlformats.org/spreadsheetml/2006/main">
  <c r="F19" i="1" l="1"/>
  <c r="F25" i="1"/>
  <c r="F24" i="1"/>
  <c r="F25" i="3" l="1"/>
  <c r="I22" i="3"/>
  <c r="F22" i="3"/>
  <c r="F32" i="1"/>
  <c r="F23" i="1"/>
  <c r="F22" i="1"/>
  <c r="F20" i="1"/>
  <c r="F21" i="1"/>
  <c r="F27" i="1"/>
  <c r="F26" i="1"/>
  <c r="F29" i="1"/>
  <c r="F28" i="1"/>
  <c r="F33" i="1"/>
  <c r="F31" i="1"/>
  <c r="F30" i="1"/>
  <c r="F16" i="1"/>
  <c r="F14" i="1"/>
  <c r="F12" i="1"/>
  <c r="F15" i="1"/>
  <c r="F13" i="1"/>
  <c r="F17" i="1"/>
  <c r="F18" i="1"/>
  <c r="F34" i="1" l="1"/>
  <c r="C14" i="3" s="1"/>
  <c r="C22" i="3" s="1"/>
  <c r="C26" i="3" s="1"/>
  <c r="F35" i="1" l="1"/>
  <c r="F36" i="1" s="1"/>
  <c r="F26" i="3"/>
  <c r="I25" i="3"/>
  <c r="I26" i="3" l="1"/>
</calcChain>
</file>

<file path=xl/sharedStrings.xml><?xml version="1.0" encoding="utf-8"?>
<sst xmlns="http://schemas.openxmlformats.org/spreadsheetml/2006/main" count="148" uniqueCount="112">
  <si>
    <t>MJ</t>
  </si>
  <si>
    <t>m2</t>
  </si>
  <si>
    <t xml:space="preserve"> </t>
  </si>
  <si>
    <t>DPH 21%</t>
  </si>
  <si>
    <t>Popis položky</t>
  </si>
  <si>
    <t>Výměra</t>
  </si>
  <si>
    <t>Kč/MJ</t>
  </si>
  <si>
    <t>Celkem Kč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</si>
  <si>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</si>
  <si>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</si>
  <si>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</si>
  <si>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</si>
  <si>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Krycí list rozpočtu</t>
  </si>
  <si>
    <t>Název stavby:</t>
  </si>
  <si>
    <t>Objednatel:</t>
  </si>
  <si>
    <t>KSÚS Stč kraje přísp. organizace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</si>
  <si>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</si>
  <si>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</si>
  <si>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</si>
  <si>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</si>
  <si>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</si>
  <si>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</si>
  <si>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</si>
  <si>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</si>
  <si>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</si>
  <si>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</si>
  <si>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</si>
  <si>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</si>
  <si>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</si>
  <si>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</si>
  <si>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</si>
  <si>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</si>
  <si>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</si>
  <si>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</si>
  <si>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</si>
  <si>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</si>
  <si>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</si>
  <si>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</si>
  <si>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</si>
  <si>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</si>
  <si>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</si>
  <si>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</si>
  <si>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</si>
  <si>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</si>
  <si>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</si>
  <si>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</si>
  <si>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</si>
  <si>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</si>
  <si>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</si>
  <si>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</si>
  <si>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</si>
  <si>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</si>
  <si>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</si>
  <si>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</si>
  <si>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Objednatel</t>
  </si>
  <si>
    <t>Zhotovitel</t>
  </si>
  <si>
    <t>Datum, razítko a podpis</t>
  </si>
  <si>
    <t xml:space="preserve">Zpracoval:   </t>
  </si>
  <si>
    <t xml:space="preserve">Datum:   </t>
  </si>
  <si>
    <t>poznámky</t>
  </si>
  <si>
    <t>hmotnost              t</t>
  </si>
  <si>
    <t>hmotnost  celkem</t>
  </si>
  <si>
    <t>Zpracoval:   Tomáš Gajdoš</t>
  </si>
  <si>
    <t xml:space="preserve">rozpočet: </t>
  </si>
  <si>
    <t>ks</t>
  </si>
  <si>
    <t xml:space="preserve">Zhotovitel: </t>
  </si>
  <si>
    <t>m3</t>
  </si>
  <si>
    <t>Číslo položky    OTSKP</t>
  </si>
  <si>
    <t>POMOC PRÁCE ZŘÍZ NEBO ZAJIŠŤ REGULACI A OCHRANU DOPRAVY</t>
  </si>
  <si>
    <t>02730</t>
  </si>
  <si>
    <t>02720</t>
  </si>
  <si>
    <t>03100</t>
  </si>
  <si>
    <t>ZAŘÍZENÍ STAVENIŠTĚ - ZŘÍZENÍ, PROVOZ, DEMONTÁŽ</t>
  </si>
  <si>
    <t>ŘEZÁNÍ ASFALTOVÉHO KRYTU VOZOVEK TL DO 50MM</t>
  </si>
  <si>
    <t>m</t>
  </si>
  <si>
    <t>ČIŠTĚNÍ VOZOVEK OD NÁNOSU</t>
  </si>
  <si>
    <t>VÝŠKOVÁ ÚPRAVA KRYCÍCH HRNCŮ</t>
  </si>
  <si>
    <t>INFILTRAČNÍ POSTŘIK ASFALTOVÝ DO 1,0KG/M2</t>
  </si>
  <si>
    <t>ASFALTOVÝ BETON PRO PODKLADNÍ VRSTVY ACP 16+, 16S TL. 50MM</t>
  </si>
  <si>
    <t>574E46</t>
  </si>
  <si>
    <t>ASFALTOVÝ BETON PRO OBRUSNÉ VRSTVY ACO 11+, 11S TL. 50MM</t>
  </si>
  <si>
    <t>574A44</t>
  </si>
  <si>
    <t>ZPEVNĚNÍ KRAJNIC Z RECYKLOVANÉHO MATERIÁLU TL DO 100MM</t>
  </si>
  <si>
    <t>t</t>
  </si>
  <si>
    <t>ODKOPÁVKY A PROKOPÁVKY OBECNÉ TŘ. I, ODVOZ DO 20KM</t>
  </si>
  <si>
    <t>VODOROVNÉ DOPRAVNÍ ZNAČENÍ - PŘEDEM PŘIPRAVENÉ SYMBOLY</t>
  </si>
  <si>
    <t>POMOC PRÁCE ZŘÍZ NEBO ZAJIŠŤ OCHRANU INŽEN. SÍTÍ A GEO.ZAMĚŘENÍ</t>
  </si>
  <si>
    <t>POPLATKY ZA LIKVIDACI ODPADŮ NEKONTAMINOVANÝCH - 17 03 02 VYBOURANÝ ASFALTOVÝ BETON BEZ DEHTU</t>
  </si>
  <si>
    <t>POPLATKY ZA LIKVIDACI ODPADŮ NEKONTAMINOVANÝCH - 17 05 04 VYTĚŽENÉ ZEMINY A HORNINY - I. TŘÍDA TĚŽITELNOSTI</t>
  </si>
  <si>
    <t>VODOROVNÉ DOPRAVNÍ ZNAČENÍ BARVOU HLADKÉ - DODÁVKA A POKLÁDKA</t>
  </si>
  <si>
    <t>Začátek výstavby:</t>
  </si>
  <si>
    <t>Konec výstavby:</t>
  </si>
  <si>
    <t>Položek:</t>
  </si>
  <si>
    <t>JKSO:</t>
  </si>
  <si>
    <t>Projektant</t>
  </si>
  <si>
    <t>Oprava povrchu</t>
  </si>
  <si>
    <t>Tomáš Gajdoš</t>
  </si>
  <si>
    <t>Ing. Aleš Čermák, Ph.D., MBA, ředitel</t>
  </si>
  <si>
    <t>rok 2025</t>
  </si>
  <si>
    <t>Stavba:  III/12542 Karlov - Nová Lhota</t>
  </si>
  <si>
    <t>Objekt:    sil.  III/12542 od km 7,091 do km 9,686</t>
  </si>
  <si>
    <t>III/12542 Karlov - Nová Lhota</t>
  </si>
  <si>
    <t>od km 7,091 do km 9,686</t>
  </si>
  <si>
    <t>Škody po zimě 2025 - JÚ 10068</t>
  </si>
  <si>
    <t>00066001 - CZ00066001</t>
  </si>
  <si>
    <t>ČIŠTĚNÍ KRAJNIC OD NÁNOSU TL. DO 100MM</t>
  </si>
  <si>
    <t>VÝŠKOVÁ ÚPRAVA MŘÍŽÍ</t>
  </si>
  <si>
    <t>ČIŠTĚNÍ ULIČNÍCH VPUSTÍ</t>
  </si>
  <si>
    <t>kus</t>
  </si>
  <si>
    <t>ČIŠTĚNÍ PŘÍKOPŮ OD NÁNOSU DO 0,25M3/M (příkopová fréza s odhozem)</t>
  </si>
  <si>
    <t>FRÉZOVÁNÍ ZPEVNĚNÝCH PLOCH ASFALTOVÝCH, ODVOZ DO 20KM</t>
  </si>
  <si>
    <t>TĚSNĚNÍ DILATAČ SPAR ASF ZÁLIVKOU PRŮŘ DO 100MM2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</si>
</sst>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#,##0.000;\-#,##0.000"/>
    <numFmt numFmtId="166" formatCode="0.000"/>
  </numFmts>
  <fonts count="2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Alignment="0">
      <alignment vertical="top" wrapText="1"/>
      <protection locked="0"/>
    </xf>
    <xf numFmtId="164" fontId="7" fillId="0" borderId="0" applyFont="0" applyFill="0" applyBorder="0" applyAlignment="0" applyProtection="0">
      <alignment vertical="top" wrapText="1"/>
      <protection locked="0"/>
    </xf>
    <xf numFmtId="0" fontId="22" fillId="0" borderId="0"/>
  </cellStyleXfs>
  <cellXfs count="16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5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2" fillId="2" borderId="1" xfId="0" applyFont="1" applyFill="1" applyBorder="1" applyAlignment="1" applyProtection="1">
      <alignment vertical="top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1" fillId="0" borderId="3" xfId="0" applyNumberFormat="1" applyFont="1" applyBorder="1" applyAlignment="1" applyProtection="1">
      <alignment horizontal="right" vertical="top"/>
    </xf>
    <xf numFmtId="4" fontId="12" fillId="0" borderId="4" xfId="0" applyNumberFormat="1" applyFont="1" applyBorder="1" applyAlignment="1" applyProtection="1">
      <alignment vertical="top"/>
    </xf>
    <xf numFmtId="0" fontId="12" fillId="0" borderId="5" xfId="0" applyFont="1" applyBorder="1" applyAlignment="1" applyProtection="1">
      <alignment vertical="top"/>
    </xf>
    <xf numFmtId="4" fontId="11" fillId="0" borderId="5" xfId="0" applyNumberFormat="1" applyFont="1" applyBorder="1" applyAlignment="1" applyProtection="1">
      <alignment horizontal="right" vertical="top"/>
    </xf>
    <xf numFmtId="4" fontId="12" fillId="0" borderId="6" xfId="0" applyNumberFormat="1" applyFont="1" applyBorder="1" applyAlignment="1" applyProtection="1">
      <alignment vertical="top"/>
    </xf>
    <xf numFmtId="0" fontId="15" fillId="0" borderId="0" xfId="0" applyFont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49" fontId="18" fillId="3" borderId="7" xfId="0" applyNumberFormat="1" applyFont="1" applyFill="1" applyBorder="1" applyAlignment="1" applyProtection="1">
      <alignment horizontal="center" vertical="center"/>
    </xf>
    <xf numFmtId="49" fontId="18" fillId="3" borderId="8" xfId="0" applyNumberFormat="1" applyFont="1" applyFill="1" applyBorder="1" applyAlignment="1" applyProtection="1">
      <alignment horizontal="center" vertical="center"/>
    </xf>
    <xf numFmtId="49" fontId="20" fillId="0" borderId="9" xfId="0" applyNumberFormat="1" applyFont="1" applyFill="1" applyBorder="1" applyAlignment="1" applyProtection="1">
      <alignment horizontal="left" vertical="center"/>
    </xf>
    <xf numFmtId="49" fontId="11" fillId="0" borderId="3" xfId="0" applyNumberFormat="1" applyFont="1" applyFill="1" applyBorder="1" applyAlignment="1" applyProtection="1">
      <alignment horizontal="left" vertical="center"/>
    </xf>
    <xf numFmtId="4" fontId="11" fillId="0" borderId="3" xfId="0" applyNumberFormat="1" applyFont="1" applyFill="1" applyBorder="1" applyAlignment="1" applyProtection="1">
      <alignment horizontal="right" vertical="center"/>
    </xf>
    <xf numFmtId="4" fontId="11" fillId="0" borderId="4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49" fontId="11" fillId="0" borderId="3" xfId="0" applyNumberFormat="1" applyFont="1" applyFill="1" applyBorder="1" applyAlignment="1" applyProtection="1">
      <alignment horizontal="right" vertical="center"/>
    </xf>
    <xf numFmtId="49" fontId="11" fillId="0" borderId="4" xfId="0" applyNumberFormat="1" applyFont="1" applyFill="1" applyBorder="1" applyAlignment="1" applyProtection="1">
      <alignment horizontal="right" vertical="center"/>
    </xf>
    <xf numFmtId="0" fontId="15" fillId="0" borderId="10" xfId="0" applyNumberFormat="1" applyFont="1" applyFill="1" applyBorder="1" applyAlignment="1" applyProtection="1">
      <alignment vertical="center"/>
    </xf>
    <xf numFmtId="0" fontId="15" fillId="0" borderId="11" xfId="0" applyNumberFormat="1" applyFont="1" applyFill="1" applyBorder="1" applyAlignment="1" applyProtection="1">
      <alignment vertical="center"/>
    </xf>
    <xf numFmtId="0" fontId="15" fillId="0" borderId="12" xfId="0" applyNumberFormat="1" applyFont="1" applyFill="1" applyBorder="1" applyAlignment="1" applyProtection="1">
      <alignment vertical="center"/>
    </xf>
    <xf numFmtId="4" fontId="20" fillId="3" borderId="3" xfId="0" applyNumberFormat="1" applyFont="1" applyFill="1" applyBorder="1" applyAlignment="1" applyProtection="1">
      <alignment horizontal="right" vertical="center"/>
    </xf>
    <xf numFmtId="0" fontId="15" fillId="0" borderId="13" xfId="0" applyNumberFormat="1" applyFont="1" applyFill="1" applyBorder="1" applyAlignment="1" applyProtection="1">
      <alignment vertical="center"/>
    </xf>
    <xf numFmtId="4" fontId="20" fillId="3" borderId="4" xfId="0" applyNumberFormat="1" applyFont="1" applyFill="1" applyBorder="1" applyAlignment="1" applyProtection="1">
      <alignment horizontal="right" vertical="center"/>
    </xf>
    <xf numFmtId="0" fontId="15" fillId="0" borderId="14" xfId="0" applyNumberFormat="1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top"/>
    </xf>
    <xf numFmtId="0" fontId="21" fillId="0" borderId="3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0" xfId="0" applyFont="1" applyAlignment="1">
      <alignment horizontal="center" vertical="top"/>
      <protection locked="0"/>
    </xf>
    <xf numFmtId="0" fontId="0" fillId="0" borderId="15" xfId="0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center" vertical="top" wrapText="1"/>
    </xf>
    <xf numFmtId="0" fontId="0" fillId="0" borderId="15" xfId="0" applyBorder="1" applyAlignment="1" applyProtection="1">
      <alignment horizontal="center" vertical="top"/>
    </xf>
    <xf numFmtId="0" fontId="0" fillId="0" borderId="3" xfId="0" applyBorder="1" applyAlignment="1" applyProtection="1">
      <alignment horizontal="center" vertical="top"/>
    </xf>
    <xf numFmtId="3" fontId="0" fillId="0" borderId="3" xfId="0" applyNumberFormat="1" applyBorder="1" applyAlignment="1" applyProtection="1">
      <alignment vertical="top"/>
    </xf>
    <xf numFmtId="0" fontId="21" fillId="0" borderId="15" xfId="0" applyFont="1" applyBorder="1" applyAlignment="1" applyProtection="1">
      <alignment horizontal="center" vertical="top"/>
    </xf>
    <xf numFmtId="2" fontId="21" fillId="0" borderId="3" xfId="0" applyNumberFormat="1" applyFont="1" applyBorder="1" applyAlignment="1" applyProtection="1">
      <alignment horizontal="center" vertical="top"/>
    </xf>
    <xf numFmtId="3" fontId="21" fillId="0" borderId="3" xfId="0" applyNumberFormat="1" applyFont="1" applyBorder="1" applyAlignment="1" applyProtection="1">
      <alignment vertical="top"/>
    </xf>
    <xf numFmtId="0" fontId="0" fillId="0" borderId="0" xfId="0" applyAlignment="1" applyProtection="1">
      <alignment horizontal="center" vertical="top"/>
    </xf>
    <xf numFmtId="0" fontId="0" fillId="0" borderId="0" xfId="0" applyBorder="1" applyAlignment="1" applyProtection="1">
      <alignment horizontal="center" vertical="top"/>
    </xf>
    <xf numFmtId="3" fontId="0" fillId="0" borderId="0" xfId="0" applyNumberForma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4" fontId="11" fillId="0" borderId="3" xfId="0" applyNumberFormat="1" applyFont="1" applyFill="1" applyBorder="1" applyAlignment="1" applyProtection="1">
      <alignment vertical="top"/>
    </xf>
    <xf numFmtId="0" fontId="12" fillId="0" borderId="8" xfId="0" applyFont="1" applyFill="1" applyBorder="1" applyAlignment="1" applyProtection="1">
      <alignment vertical="top"/>
    </xf>
    <xf numFmtId="0" fontId="12" fillId="0" borderId="8" xfId="0" applyFont="1" applyFill="1" applyBorder="1" applyAlignment="1" applyProtection="1">
      <alignment horizontal="center" vertical="center"/>
    </xf>
    <xf numFmtId="4" fontId="11" fillId="0" borderId="8" xfId="0" applyNumberFormat="1" applyFont="1" applyFill="1" applyBorder="1" applyAlignment="1" applyProtection="1">
      <alignment vertical="top"/>
    </xf>
    <xf numFmtId="4" fontId="11" fillId="0" borderId="16" xfId="0" applyNumberFormat="1" applyFont="1" applyFill="1" applyBorder="1" applyAlignment="1" applyProtection="1">
      <alignment vertical="top"/>
    </xf>
    <xf numFmtId="0" fontId="12" fillId="0" borderId="3" xfId="0" applyFont="1" applyFill="1" applyBorder="1" applyAlignment="1" applyProtection="1">
      <alignment vertical="top"/>
    </xf>
    <xf numFmtId="0" fontId="12" fillId="0" borderId="3" xfId="0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top"/>
    </xf>
    <xf numFmtId="0" fontId="12" fillId="2" borderId="17" xfId="0" applyFont="1" applyFill="1" applyBorder="1" applyAlignment="1" applyProtection="1">
      <alignment vertical="top" wrapText="1"/>
    </xf>
    <xf numFmtId="0" fontId="12" fillId="0" borderId="7" xfId="0" applyFont="1" applyFill="1" applyBorder="1" applyAlignment="1" applyProtection="1">
      <alignment vertical="top"/>
    </xf>
    <xf numFmtId="4" fontId="11" fillId="0" borderId="8" xfId="0" applyNumberFormat="1" applyFont="1" applyFill="1" applyBorder="1" applyAlignment="1" applyProtection="1">
      <alignment horizontal="right" vertical="top"/>
    </xf>
    <xf numFmtId="4" fontId="12" fillId="0" borderId="16" xfId="0" applyNumberFormat="1" applyFont="1" applyFill="1" applyBorder="1" applyAlignment="1" applyProtection="1">
      <alignment vertical="top"/>
    </xf>
    <xf numFmtId="0" fontId="12" fillId="0" borderId="9" xfId="0" applyFont="1" applyBorder="1" applyAlignment="1" applyProtection="1">
      <alignment vertical="top"/>
    </xf>
    <xf numFmtId="0" fontId="12" fillId="0" borderId="18" xfId="0" applyFont="1" applyBorder="1" applyAlignment="1" applyProtection="1">
      <alignment vertical="top"/>
    </xf>
    <xf numFmtId="166" fontId="11" fillId="0" borderId="8" xfId="0" applyNumberFormat="1" applyFont="1" applyFill="1" applyBorder="1" applyAlignment="1" applyProtection="1">
      <alignment vertical="top"/>
    </xf>
    <xf numFmtId="166" fontId="11" fillId="0" borderId="3" xfId="0" applyNumberFormat="1" applyFont="1" applyFill="1" applyBorder="1" applyAlignment="1" applyProtection="1">
      <alignment vertical="top"/>
    </xf>
    <xf numFmtId="0" fontId="12" fillId="0" borderId="9" xfId="0" applyFont="1" applyFill="1" applyBorder="1" applyAlignment="1" applyProtection="1">
      <alignment horizontal="left" vertical="center"/>
    </xf>
    <xf numFmtId="0" fontId="12" fillId="0" borderId="19" xfId="0" applyFont="1" applyBorder="1" applyAlignment="1" applyProtection="1">
      <alignment vertical="top"/>
    </xf>
    <xf numFmtId="0" fontId="12" fillId="0" borderId="19" xfId="0" applyFont="1" applyBorder="1" applyAlignment="1" applyProtection="1">
      <alignment horizontal="center" vertical="center"/>
    </xf>
    <xf numFmtId="4" fontId="11" fillId="0" borderId="19" xfId="0" applyNumberFormat="1" applyFont="1" applyBorder="1" applyAlignment="1" applyProtection="1">
      <alignment horizontal="right" vertical="center"/>
    </xf>
    <xf numFmtId="4" fontId="11" fillId="0" borderId="20" xfId="0" applyNumberFormat="1" applyFont="1" applyBorder="1" applyAlignment="1" applyProtection="1">
      <alignment horizontal="right" vertical="center"/>
    </xf>
    <xf numFmtId="0" fontId="12" fillId="0" borderId="21" xfId="0" applyFont="1" applyBorder="1" applyAlignment="1" applyProtection="1">
      <alignment horizontal="left" vertical="center"/>
    </xf>
    <xf numFmtId="166" fontId="11" fillId="0" borderId="19" xfId="0" applyNumberFormat="1" applyFont="1" applyBorder="1" applyAlignment="1" applyProtection="1">
      <alignment horizontal="right" vertical="center"/>
    </xf>
    <xf numFmtId="49" fontId="12" fillId="0" borderId="7" xfId="1" applyNumberFormat="1" applyFont="1" applyFill="1" applyBorder="1" applyAlignment="1" applyProtection="1">
      <alignment horizontal="left" vertical="center"/>
    </xf>
    <xf numFmtId="49" fontId="12" fillId="0" borderId="9" xfId="0" applyNumberFormat="1" applyFont="1" applyFill="1" applyBorder="1" applyAlignment="1" applyProtection="1">
      <alignment horizontal="left" vertical="center"/>
    </xf>
    <xf numFmtId="49" fontId="12" fillId="0" borderId="21" xfId="0" applyNumberFormat="1" applyFont="1" applyBorder="1" applyAlignment="1" applyProtection="1">
      <alignment horizontal="left" vertical="center"/>
    </xf>
    <xf numFmtId="0" fontId="12" fillId="0" borderId="19" xfId="0" applyFont="1" applyBorder="1" applyAlignment="1" applyProtection="1">
      <alignment horizontal="center" vertical="top" wrapText="1"/>
    </xf>
    <xf numFmtId="49" fontId="11" fillId="0" borderId="22" xfId="0" applyNumberFormat="1" applyFont="1" applyFill="1" applyBorder="1" applyAlignment="1" applyProtection="1">
      <alignment horizontal="left" vertical="center"/>
    </xf>
    <xf numFmtId="0" fontId="11" fillId="0" borderId="23" xfId="0" applyNumberFormat="1" applyFont="1" applyFill="1" applyBorder="1" applyAlignment="1" applyProtection="1">
      <alignment horizontal="left" vertical="center"/>
    </xf>
    <xf numFmtId="0" fontId="11" fillId="0" borderId="24" xfId="0" applyNumberFormat="1" applyFont="1" applyFill="1" applyBorder="1" applyAlignment="1" applyProtection="1">
      <alignment horizontal="left" vertical="center"/>
    </xf>
    <xf numFmtId="49" fontId="11" fillId="0" borderId="25" xfId="0" applyNumberFormat="1" applyFont="1" applyFill="1" applyBorder="1" applyAlignment="1" applyProtection="1">
      <alignment horizontal="left" vertical="center"/>
    </xf>
    <xf numFmtId="0" fontId="11" fillId="0" borderId="26" xfId="0" applyNumberFormat="1" applyFont="1" applyFill="1" applyBorder="1" applyAlignment="1" applyProtection="1">
      <alignment horizontal="left" vertical="center"/>
    </xf>
    <xf numFmtId="49" fontId="11" fillId="0" borderId="14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27" xfId="0" applyNumberFormat="1" applyFont="1" applyFill="1" applyBorder="1" applyAlignment="1" applyProtection="1">
      <alignment horizontal="left" vertical="center"/>
    </xf>
    <xf numFmtId="49" fontId="11" fillId="0" borderId="28" xfId="0" applyNumberFormat="1" applyFont="1" applyFill="1" applyBorder="1" applyAlignment="1" applyProtection="1">
      <alignment horizontal="left" vertical="center"/>
    </xf>
    <xf numFmtId="0" fontId="11" fillId="0" borderId="13" xfId="0" applyNumberFormat="1" applyFont="1" applyFill="1" applyBorder="1" applyAlignment="1" applyProtection="1">
      <alignment horizontal="left" vertical="center"/>
    </xf>
    <xf numFmtId="49" fontId="20" fillId="0" borderId="28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horizontal="left" vertical="center"/>
    </xf>
    <xf numFmtId="0" fontId="20" fillId="0" borderId="27" xfId="0" applyNumberFormat="1" applyFont="1" applyFill="1" applyBorder="1" applyAlignment="1" applyProtection="1">
      <alignment horizontal="left" vertical="center"/>
    </xf>
    <xf numFmtId="49" fontId="11" fillId="0" borderId="29" xfId="0" applyNumberFormat="1" applyFont="1" applyFill="1" applyBorder="1" applyAlignment="1" applyProtection="1">
      <alignment horizontal="left" vertical="center"/>
    </xf>
    <xf numFmtId="0" fontId="11" fillId="0" borderId="30" xfId="0" applyNumberFormat="1" applyFont="1" applyFill="1" applyBorder="1" applyAlignment="1" applyProtection="1">
      <alignment horizontal="left" vertical="center"/>
    </xf>
    <xf numFmtId="0" fontId="11" fillId="0" borderId="31" xfId="0" applyNumberFormat="1" applyFont="1" applyFill="1" applyBorder="1" applyAlignment="1" applyProtection="1">
      <alignment horizontal="left" vertical="center"/>
    </xf>
    <xf numFmtId="49" fontId="11" fillId="0" borderId="32" xfId="0" applyNumberFormat="1" applyFont="1" applyFill="1" applyBorder="1" applyAlignment="1" applyProtection="1">
      <alignment horizontal="left" vertical="center"/>
    </xf>
    <xf numFmtId="0" fontId="11" fillId="0" borderId="33" xfId="0" applyNumberFormat="1" applyFont="1" applyFill="1" applyBorder="1" applyAlignment="1" applyProtection="1">
      <alignment horizontal="left" vertical="center"/>
    </xf>
    <xf numFmtId="49" fontId="20" fillId="3" borderId="9" xfId="0" applyNumberFormat="1" applyFont="1" applyFill="1" applyBorder="1" applyAlignment="1" applyProtection="1">
      <alignment horizontal="left" vertical="center"/>
    </xf>
    <xf numFmtId="0" fontId="20" fillId="3" borderId="3" xfId="0" applyNumberFormat="1" applyFont="1" applyFill="1" applyBorder="1" applyAlignment="1" applyProtection="1">
      <alignment horizontal="left" vertical="center"/>
    </xf>
    <xf numFmtId="49" fontId="20" fillId="3" borderId="3" xfId="0" applyNumberFormat="1" applyFont="1" applyFill="1" applyBorder="1" applyAlignment="1" applyProtection="1">
      <alignment horizontal="left" vertical="center"/>
    </xf>
    <xf numFmtId="49" fontId="20" fillId="0" borderId="9" xfId="0" applyNumberFormat="1" applyFont="1" applyFill="1" applyBorder="1" applyAlignment="1" applyProtection="1">
      <alignment horizontal="left" vertical="center"/>
    </xf>
    <xf numFmtId="0" fontId="20" fillId="0" borderId="3" xfId="0" applyNumberFormat="1" applyFont="1" applyFill="1" applyBorder="1" applyAlignment="1" applyProtection="1">
      <alignment horizontal="left" vertical="center"/>
    </xf>
    <xf numFmtId="49" fontId="11" fillId="0" borderId="3" xfId="0" applyNumberFormat="1" applyFont="1" applyFill="1" applyBorder="1" applyAlignment="1" applyProtection="1">
      <alignment horizontal="left" vertical="center"/>
    </xf>
    <xf numFmtId="0" fontId="11" fillId="0" borderId="3" xfId="0" applyNumberFormat="1" applyFont="1" applyFill="1" applyBorder="1" applyAlignment="1" applyProtection="1">
      <alignment horizontal="left" vertical="center"/>
    </xf>
    <xf numFmtId="49" fontId="20" fillId="0" borderId="3" xfId="0" applyNumberFormat="1" applyFont="1" applyFill="1" applyBorder="1" applyAlignment="1" applyProtection="1">
      <alignment horizontal="left" vertical="center"/>
    </xf>
    <xf numFmtId="49" fontId="17" fillId="0" borderId="14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7" fillId="0" borderId="13" xfId="0" applyNumberFormat="1" applyFont="1" applyFill="1" applyBorder="1" applyAlignment="1" applyProtection="1">
      <alignment horizontal="center" vertical="center"/>
    </xf>
    <xf numFmtId="49" fontId="19" fillId="0" borderId="8" xfId="0" applyNumberFormat="1" applyFont="1" applyFill="1" applyBorder="1" applyAlignment="1" applyProtection="1">
      <alignment horizontal="left" vertical="center"/>
    </xf>
    <xf numFmtId="0" fontId="19" fillId="0" borderId="8" xfId="0" applyNumberFormat="1" applyFont="1" applyFill="1" applyBorder="1" applyAlignment="1" applyProtection="1">
      <alignment horizontal="left" vertical="center"/>
    </xf>
    <xf numFmtId="0" fontId="19" fillId="0" borderId="16" xfId="0" applyNumberFormat="1" applyFont="1" applyFill="1" applyBorder="1" applyAlignment="1" applyProtection="1">
      <alignment horizontal="left" vertical="center"/>
    </xf>
    <xf numFmtId="14" fontId="15" fillId="0" borderId="4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49" fontId="15" fillId="0" borderId="9" xfId="0" applyNumberFormat="1" applyFont="1" applyFill="1" applyBorder="1" applyAlignment="1" applyProtection="1">
      <alignment horizontal="left" vertical="center"/>
    </xf>
    <xf numFmtId="0" fontId="15" fillId="0" borderId="3" xfId="0" applyNumberFormat="1" applyFont="1" applyFill="1" applyBorder="1" applyAlignment="1" applyProtection="1">
      <alignment horizontal="left" vertical="center"/>
    </xf>
    <xf numFmtId="0" fontId="15" fillId="0" borderId="9" xfId="0" applyNumberFormat="1" applyFont="1" applyFill="1" applyBorder="1" applyAlignment="1" applyProtection="1">
      <alignment horizontal="left" vertical="center"/>
    </xf>
    <xf numFmtId="14" fontId="16" fillId="0" borderId="3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center" vertical="center"/>
    </xf>
    <xf numFmtId="49" fontId="15" fillId="0" borderId="3" xfId="0" applyNumberFormat="1" applyFont="1" applyFill="1" applyBorder="1" applyAlignment="1" applyProtection="1">
      <alignment horizontal="left" vertical="center"/>
    </xf>
    <xf numFmtId="0" fontId="15" fillId="0" borderId="3" xfId="0" applyNumberFormat="1" applyFont="1" applyFill="1" applyBorder="1" applyAlignment="1" applyProtection="1">
      <alignment horizontal="center" vertical="center"/>
    </xf>
    <xf numFmtId="49" fontId="15" fillId="0" borderId="4" xfId="0" applyNumberFormat="1" applyFont="1" applyFill="1" applyBorder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left" vertical="center"/>
    </xf>
    <xf numFmtId="49" fontId="16" fillId="0" borderId="3" xfId="0" applyNumberFormat="1" applyFont="1" applyFill="1" applyBorder="1" applyAlignment="1" applyProtection="1">
      <alignment horizontal="left" vertical="center"/>
    </xf>
    <xf numFmtId="0" fontId="16" fillId="0" borderId="3" xfId="0" applyNumberFormat="1" applyFont="1" applyFill="1" applyBorder="1" applyAlignment="1" applyProtection="1">
      <alignment horizontal="left" vertical="center"/>
    </xf>
    <xf numFmtId="49" fontId="15" fillId="0" borderId="3" xfId="0" applyNumberFormat="1" applyFont="1" applyFill="1" applyBorder="1" applyAlignment="1" applyProtection="1">
      <alignment horizontal="center" vertical="center"/>
    </xf>
    <xf numFmtId="49" fontId="16" fillId="0" borderId="3" xfId="0" applyNumberFormat="1" applyFont="1" applyFill="1" applyBorder="1" applyAlignment="1" applyProtection="1">
      <alignment horizontal="center" vertical="center"/>
    </xf>
    <xf numFmtId="49" fontId="16" fillId="0" borderId="32" xfId="0" applyNumberFormat="1" applyFont="1" applyFill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16" fillId="0" borderId="34" xfId="0" applyFont="1" applyBorder="1" applyAlignment="1" applyProtection="1">
      <alignment horizontal="center" vertical="center" wrapText="1"/>
    </xf>
    <xf numFmtId="0" fontId="16" fillId="0" borderId="35" xfId="0" applyFont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49" fontId="15" fillId="0" borderId="7" xfId="0" applyNumberFormat="1" applyFont="1" applyFill="1" applyBorder="1" applyAlignment="1" applyProtection="1">
      <alignment horizontal="left" vertical="center"/>
    </xf>
    <xf numFmtId="0" fontId="15" fillId="0" borderId="8" xfId="0" applyNumberFormat="1" applyFont="1" applyFill="1" applyBorder="1" applyAlignment="1" applyProtection="1">
      <alignment horizontal="left" vertical="center"/>
    </xf>
    <xf numFmtId="49" fontId="16" fillId="0" borderId="8" xfId="0" applyNumberFormat="1" applyFont="1" applyFill="1" applyBorder="1" applyAlignment="1" applyProtection="1">
      <alignment horizontal="center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</xf>
    <xf numFmtId="49" fontId="15" fillId="0" borderId="8" xfId="0" applyNumberFormat="1" applyFont="1" applyFill="1" applyBorder="1" applyAlignment="1" applyProtection="1">
      <alignment horizontal="left" vertical="center"/>
    </xf>
    <xf numFmtId="49" fontId="15" fillId="0" borderId="2" xfId="0" applyNumberFormat="1" applyFont="1" applyFill="1" applyBorder="1" applyAlignment="1" applyProtection="1">
      <alignment horizontal="center" vertical="center"/>
    </xf>
    <xf numFmtId="49" fontId="15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4" fontId="6" fillId="0" borderId="0" xfId="0" applyNumberFormat="1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 vertical="top" wrapText="1"/>
    </xf>
  </cellXfs>
  <cellStyles count="3">
    <cellStyle name="Čárka" xfId="1" builtinId="3"/>
    <cellStyle name="Excel Built-in Normal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27</xdr:row>
      <xdr:rowOff>28575</xdr:rowOff>
    </xdr:from>
    <xdr:to>
      <xdr:col>2</xdr:col>
      <xdr:colOff>1409700</xdr:colOff>
      <xdr:row>31</xdr:row>
      <xdr:rowOff>171450</xdr:rowOff>
    </xdr:to>
    <xdr:pic>
      <xdr:nvPicPr>
        <xdr:cNvPr id="1175" name="obrázek 1" descr="C:\Users\jiri.prochazka\Desktop\logo_ksu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267325"/>
          <a:ext cx="280987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L14" sqref="L14"/>
    </sheetView>
  </sheetViews>
  <sheetFormatPr defaultColWidth="13.33203125" defaultRowHeight="12.75" x14ac:dyDescent="0.15"/>
  <cols>
    <col min="1" max="1" width="13.33203125" style="30" customWidth="1"/>
    <col min="2" max="2" width="11.83203125" style="30" customWidth="1"/>
    <col min="3" max="3" width="25.33203125" style="30" customWidth="1"/>
    <col min="4" max="4" width="11.83203125" style="30" customWidth="1"/>
    <col min="5" max="5" width="16.33203125" style="30" customWidth="1"/>
    <col min="6" max="6" width="26.33203125" style="30" customWidth="1"/>
    <col min="7" max="7" width="13.33203125" style="30" customWidth="1"/>
    <col min="8" max="8" width="13.83203125" style="30" customWidth="1"/>
    <col min="9" max="9" width="26.1640625" style="30" customWidth="1"/>
    <col min="10" max="10" width="13.33203125" style="30"/>
    <col min="11" max="11" width="13.6640625" style="30" bestFit="1" customWidth="1"/>
    <col min="12" max="16384" width="13.33203125" style="30"/>
  </cols>
  <sheetData>
    <row r="1" spans="1:11" ht="28.7" customHeight="1" thickBot="1" x14ac:dyDescent="0.2">
      <c r="A1" s="149" t="s">
        <v>12</v>
      </c>
      <c r="B1" s="150"/>
      <c r="C1" s="150"/>
      <c r="D1" s="150"/>
      <c r="E1" s="150"/>
      <c r="F1" s="150"/>
      <c r="G1" s="150"/>
      <c r="H1" s="150"/>
      <c r="I1" s="150"/>
    </row>
    <row r="2" spans="1:11" ht="12.75" customHeight="1" x14ac:dyDescent="0.15">
      <c r="A2" s="151" t="s">
        <v>13</v>
      </c>
      <c r="B2" s="152"/>
      <c r="C2" s="153" t="s">
        <v>101</v>
      </c>
      <c r="D2" s="153"/>
      <c r="E2" s="155" t="s">
        <v>14</v>
      </c>
      <c r="F2" s="155" t="s">
        <v>15</v>
      </c>
      <c r="G2" s="152"/>
      <c r="H2" s="155" t="s">
        <v>16</v>
      </c>
      <c r="I2" s="156" t="s">
        <v>104</v>
      </c>
      <c r="J2" s="31"/>
    </row>
    <row r="3" spans="1:11" x14ac:dyDescent="0.15">
      <c r="A3" s="134"/>
      <c r="B3" s="133"/>
      <c r="C3" s="154"/>
      <c r="D3" s="154"/>
      <c r="E3" s="133"/>
      <c r="F3" s="133"/>
      <c r="G3" s="133"/>
      <c r="H3" s="133"/>
      <c r="I3" s="157"/>
      <c r="J3" s="31"/>
    </row>
    <row r="4" spans="1:11" x14ac:dyDescent="0.15">
      <c r="A4" s="132" t="s">
        <v>17</v>
      </c>
      <c r="B4" s="133"/>
      <c r="C4" s="144" t="s">
        <v>95</v>
      </c>
      <c r="D4" s="136"/>
      <c r="E4" s="137" t="s">
        <v>18</v>
      </c>
      <c r="F4" s="137"/>
      <c r="G4" s="133"/>
      <c r="H4" s="137" t="s">
        <v>16</v>
      </c>
      <c r="I4" s="139"/>
      <c r="J4" s="31"/>
    </row>
    <row r="5" spans="1:11" x14ac:dyDescent="0.15">
      <c r="A5" s="134"/>
      <c r="B5" s="133"/>
      <c r="C5" s="136"/>
      <c r="D5" s="136"/>
      <c r="E5" s="133"/>
      <c r="F5" s="133"/>
      <c r="G5" s="133"/>
      <c r="H5" s="133"/>
      <c r="I5" s="140"/>
      <c r="J5" s="31"/>
    </row>
    <row r="6" spans="1:11" ht="13.15" customHeight="1" x14ac:dyDescent="0.15">
      <c r="A6" s="132" t="s">
        <v>19</v>
      </c>
      <c r="B6" s="133"/>
      <c r="C6" s="145" t="s">
        <v>102</v>
      </c>
      <c r="D6" s="146"/>
      <c r="E6" s="137" t="s">
        <v>20</v>
      </c>
      <c r="F6" s="137"/>
      <c r="G6" s="133"/>
      <c r="H6" s="137" t="s">
        <v>16</v>
      </c>
      <c r="I6" s="139"/>
      <c r="J6" s="31"/>
    </row>
    <row r="7" spans="1:11" x14ac:dyDescent="0.15">
      <c r="A7" s="134"/>
      <c r="B7" s="133"/>
      <c r="C7" s="147"/>
      <c r="D7" s="148"/>
      <c r="E7" s="133"/>
      <c r="F7" s="133"/>
      <c r="G7" s="133"/>
      <c r="H7" s="133"/>
      <c r="I7" s="140"/>
      <c r="J7" s="31"/>
    </row>
    <row r="8" spans="1:11" x14ac:dyDescent="0.15">
      <c r="A8" s="132" t="s">
        <v>90</v>
      </c>
      <c r="B8" s="133"/>
      <c r="C8" s="135" t="s">
        <v>98</v>
      </c>
      <c r="D8" s="136"/>
      <c r="E8" s="137" t="s">
        <v>91</v>
      </c>
      <c r="F8" s="136" t="s">
        <v>98</v>
      </c>
      <c r="G8" s="138"/>
      <c r="H8" s="137" t="s">
        <v>92</v>
      </c>
      <c r="I8" s="139"/>
      <c r="J8" s="31"/>
    </row>
    <row r="9" spans="1:11" x14ac:dyDescent="0.15">
      <c r="A9" s="134"/>
      <c r="B9" s="133"/>
      <c r="C9" s="136"/>
      <c r="D9" s="136"/>
      <c r="E9" s="133"/>
      <c r="F9" s="138"/>
      <c r="G9" s="138"/>
      <c r="H9" s="133"/>
      <c r="I9" s="140"/>
      <c r="J9" s="31"/>
    </row>
    <row r="10" spans="1:11" x14ac:dyDescent="0.15">
      <c r="A10" s="132" t="s">
        <v>93</v>
      </c>
      <c r="B10" s="133"/>
      <c r="C10" s="141" t="s">
        <v>103</v>
      </c>
      <c r="D10" s="142"/>
      <c r="E10" s="137" t="s">
        <v>21</v>
      </c>
      <c r="F10" s="143" t="s">
        <v>96</v>
      </c>
      <c r="G10" s="138"/>
      <c r="H10" s="137" t="s">
        <v>22</v>
      </c>
      <c r="I10" s="130">
        <v>45615</v>
      </c>
      <c r="J10" s="31"/>
    </row>
    <row r="11" spans="1:11" x14ac:dyDescent="0.15">
      <c r="A11" s="134"/>
      <c r="B11" s="133"/>
      <c r="C11" s="142"/>
      <c r="D11" s="142"/>
      <c r="E11" s="133"/>
      <c r="F11" s="138"/>
      <c r="G11" s="138"/>
      <c r="H11" s="133"/>
      <c r="I11" s="131"/>
      <c r="J11" s="31"/>
    </row>
    <row r="12" spans="1:11" ht="23.45" customHeight="1" thickBot="1" x14ac:dyDescent="0.2">
      <c r="A12" s="124" t="s">
        <v>23</v>
      </c>
      <c r="B12" s="125"/>
      <c r="C12" s="125"/>
      <c r="D12" s="125"/>
      <c r="E12" s="125"/>
      <c r="F12" s="125"/>
      <c r="G12" s="125"/>
      <c r="H12" s="125"/>
      <c r="I12" s="126"/>
    </row>
    <row r="13" spans="1:11" ht="26.45" customHeight="1" x14ac:dyDescent="0.15">
      <c r="A13" s="32" t="s">
        <v>24</v>
      </c>
      <c r="B13" s="127" t="s">
        <v>25</v>
      </c>
      <c r="C13" s="128"/>
      <c r="D13" s="33" t="s">
        <v>26</v>
      </c>
      <c r="E13" s="127" t="s">
        <v>27</v>
      </c>
      <c r="F13" s="128"/>
      <c r="G13" s="33" t="s">
        <v>28</v>
      </c>
      <c r="H13" s="127" t="s">
        <v>29</v>
      </c>
      <c r="I13" s="129"/>
      <c r="J13" s="31"/>
    </row>
    <row r="14" spans="1:11" ht="15.2" customHeight="1" x14ac:dyDescent="0.15">
      <c r="A14" s="34" t="s">
        <v>30</v>
      </c>
      <c r="B14" s="35" t="s">
        <v>31</v>
      </c>
      <c r="C14" s="36">
        <f>'ROZPOČET '!F34</f>
        <v>0</v>
      </c>
      <c r="D14" s="121" t="s">
        <v>32</v>
      </c>
      <c r="E14" s="122"/>
      <c r="F14" s="36">
        <v>0</v>
      </c>
      <c r="G14" s="121" t="s">
        <v>33</v>
      </c>
      <c r="H14" s="122"/>
      <c r="I14" s="37">
        <v>0</v>
      </c>
      <c r="J14" s="31"/>
    </row>
    <row r="15" spans="1:11" ht="15.2" customHeight="1" x14ac:dyDescent="0.15">
      <c r="A15" s="34"/>
      <c r="B15" s="35" t="s">
        <v>34</v>
      </c>
      <c r="C15" s="36">
        <v>0</v>
      </c>
      <c r="D15" s="121" t="s">
        <v>35</v>
      </c>
      <c r="E15" s="122"/>
      <c r="F15" s="36">
        <v>0</v>
      </c>
      <c r="G15" s="121" t="s">
        <v>36</v>
      </c>
      <c r="H15" s="122"/>
      <c r="I15" s="37">
        <v>0</v>
      </c>
      <c r="J15" s="31"/>
      <c r="K15" s="38"/>
    </row>
    <row r="16" spans="1:11" ht="15.2" customHeight="1" x14ac:dyDescent="0.15">
      <c r="A16" s="34" t="s">
        <v>37</v>
      </c>
      <c r="B16" s="35" t="s">
        <v>31</v>
      </c>
      <c r="C16" s="36">
        <v>0</v>
      </c>
      <c r="D16" s="121" t="s">
        <v>38</v>
      </c>
      <c r="E16" s="122"/>
      <c r="F16" s="36">
        <v>0</v>
      </c>
      <c r="G16" s="121" t="s">
        <v>39</v>
      </c>
      <c r="H16" s="122"/>
      <c r="I16" s="37">
        <v>0</v>
      </c>
      <c r="J16" s="31"/>
    </row>
    <row r="17" spans="1:10" ht="15.2" customHeight="1" x14ac:dyDescent="0.15">
      <c r="A17" s="34"/>
      <c r="B17" s="35" t="s">
        <v>34</v>
      </c>
      <c r="C17" s="36">
        <v>0</v>
      </c>
      <c r="D17" s="121"/>
      <c r="E17" s="122"/>
      <c r="F17" s="39"/>
      <c r="G17" s="121" t="s">
        <v>40</v>
      </c>
      <c r="H17" s="122"/>
      <c r="I17" s="37">
        <v>0</v>
      </c>
      <c r="J17" s="31"/>
    </row>
    <row r="18" spans="1:10" ht="15.2" customHeight="1" x14ac:dyDescent="0.15">
      <c r="A18" s="34" t="s">
        <v>41</v>
      </c>
      <c r="B18" s="35" t="s">
        <v>31</v>
      </c>
      <c r="C18" s="36">
        <v>0</v>
      </c>
      <c r="D18" s="121"/>
      <c r="E18" s="122"/>
      <c r="F18" s="39"/>
      <c r="G18" s="121" t="s">
        <v>42</v>
      </c>
      <c r="H18" s="122"/>
      <c r="I18" s="37">
        <v>0</v>
      </c>
      <c r="J18" s="31"/>
    </row>
    <row r="19" spans="1:10" ht="15.2" customHeight="1" x14ac:dyDescent="0.15">
      <c r="A19" s="34"/>
      <c r="B19" s="35" t="s">
        <v>34</v>
      </c>
      <c r="C19" s="36">
        <v>0</v>
      </c>
      <c r="D19" s="121"/>
      <c r="E19" s="122"/>
      <c r="F19" s="39"/>
      <c r="G19" s="121" t="s">
        <v>43</v>
      </c>
      <c r="H19" s="122"/>
      <c r="I19" s="37">
        <v>0</v>
      </c>
      <c r="J19" s="31"/>
    </row>
    <row r="20" spans="1:10" ht="15.2" customHeight="1" x14ac:dyDescent="0.15">
      <c r="A20" s="119" t="s">
        <v>44</v>
      </c>
      <c r="B20" s="120"/>
      <c r="C20" s="36">
        <v>0</v>
      </c>
      <c r="D20" s="121"/>
      <c r="E20" s="122"/>
      <c r="F20" s="39"/>
      <c r="G20" s="121"/>
      <c r="H20" s="122"/>
      <c r="I20" s="40"/>
      <c r="J20" s="31"/>
    </row>
    <row r="21" spans="1:10" ht="15.2" customHeight="1" x14ac:dyDescent="0.15">
      <c r="A21" s="119" t="s">
        <v>45</v>
      </c>
      <c r="B21" s="120"/>
      <c r="C21" s="36">
        <v>0</v>
      </c>
      <c r="D21" s="121"/>
      <c r="E21" s="122"/>
      <c r="F21" s="39"/>
      <c r="G21" s="121"/>
      <c r="H21" s="122"/>
      <c r="I21" s="40"/>
      <c r="J21" s="31"/>
    </row>
    <row r="22" spans="1:10" ht="16.7" customHeight="1" x14ac:dyDescent="0.15">
      <c r="A22" s="119" t="s">
        <v>46</v>
      </c>
      <c r="B22" s="120"/>
      <c r="C22" s="36">
        <f>SUM(C14:C21)</f>
        <v>0</v>
      </c>
      <c r="D22" s="123" t="s">
        <v>47</v>
      </c>
      <c r="E22" s="120"/>
      <c r="F22" s="36">
        <f>SUM(F14:F21)</f>
        <v>0</v>
      </c>
      <c r="G22" s="123" t="s">
        <v>48</v>
      </c>
      <c r="H22" s="120"/>
      <c r="I22" s="37">
        <f>SUM(I14:I21)</f>
        <v>0</v>
      </c>
      <c r="J22" s="31"/>
    </row>
    <row r="23" spans="1:10" x14ac:dyDescent="0.15">
      <c r="A23" s="41"/>
      <c r="B23" s="42"/>
      <c r="C23" s="42"/>
      <c r="D23" s="42"/>
      <c r="E23" s="42"/>
      <c r="F23" s="42"/>
      <c r="G23" s="42"/>
      <c r="H23" s="42"/>
      <c r="I23" s="43"/>
    </row>
    <row r="24" spans="1:10" ht="15.2" customHeight="1" x14ac:dyDescent="0.15">
      <c r="A24" s="116" t="s">
        <v>49</v>
      </c>
      <c r="B24" s="117"/>
      <c r="C24" s="44">
        <v>0</v>
      </c>
      <c r="D24" s="31"/>
      <c r="E24" s="31"/>
      <c r="F24" s="31"/>
      <c r="G24" s="31"/>
      <c r="H24" s="31"/>
      <c r="I24" s="45"/>
    </row>
    <row r="25" spans="1:10" ht="15.2" customHeight="1" x14ac:dyDescent="0.15">
      <c r="A25" s="116" t="s">
        <v>50</v>
      </c>
      <c r="B25" s="117"/>
      <c r="C25" s="44">
        <v>0</v>
      </c>
      <c r="D25" s="118" t="s">
        <v>51</v>
      </c>
      <c r="E25" s="117"/>
      <c r="F25" s="44">
        <f>ROUND(C25*(14/100),2)</f>
        <v>0</v>
      </c>
      <c r="G25" s="118" t="s">
        <v>9</v>
      </c>
      <c r="H25" s="117"/>
      <c r="I25" s="46">
        <f>SUM(C24:C26)</f>
        <v>0</v>
      </c>
      <c r="J25" s="31"/>
    </row>
    <row r="26" spans="1:10" ht="15.2" customHeight="1" x14ac:dyDescent="0.15">
      <c r="A26" s="116" t="s">
        <v>52</v>
      </c>
      <c r="B26" s="117"/>
      <c r="C26" s="44">
        <f>C22+F22*I22</f>
        <v>0</v>
      </c>
      <c r="D26" s="118" t="s">
        <v>3</v>
      </c>
      <c r="E26" s="117"/>
      <c r="F26" s="44">
        <f>ROUND(C26*(21/100),2)</f>
        <v>0</v>
      </c>
      <c r="G26" s="118" t="s">
        <v>53</v>
      </c>
      <c r="H26" s="117"/>
      <c r="I26" s="46">
        <f>SUM(F25:F26)+I25</f>
        <v>0</v>
      </c>
      <c r="J26" s="31"/>
    </row>
    <row r="27" spans="1:10" x14ac:dyDescent="0.15">
      <c r="A27" s="47"/>
      <c r="B27" s="31"/>
      <c r="C27" s="31"/>
      <c r="D27" s="31"/>
      <c r="E27" s="31"/>
      <c r="F27" s="31"/>
      <c r="G27" s="31"/>
      <c r="H27" s="31"/>
      <c r="I27" s="45"/>
    </row>
    <row r="28" spans="1:10" ht="14.45" customHeight="1" x14ac:dyDescent="0.15">
      <c r="A28" s="111" t="s">
        <v>94</v>
      </c>
      <c r="B28" s="112"/>
      <c r="C28" s="113"/>
      <c r="D28" s="114" t="s">
        <v>54</v>
      </c>
      <c r="E28" s="112"/>
      <c r="F28" s="113"/>
      <c r="G28" s="114" t="s">
        <v>55</v>
      </c>
      <c r="H28" s="112"/>
      <c r="I28" s="115"/>
      <c r="J28" s="31"/>
    </row>
    <row r="29" spans="1:10" ht="14.45" customHeight="1" x14ac:dyDescent="0.15">
      <c r="A29" s="103"/>
      <c r="B29" s="104"/>
      <c r="C29" s="105"/>
      <c r="D29" s="106"/>
      <c r="E29" s="104"/>
      <c r="F29" s="105"/>
      <c r="G29" s="106"/>
      <c r="H29" s="104"/>
      <c r="I29" s="107"/>
      <c r="J29" s="31"/>
    </row>
    <row r="30" spans="1:10" ht="14.45" customHeight="1" x14ac:dyDescent="0.15">
      <c r="A30" s="103"/>
      <c r="B30" s="104"/>
      <c r="C30" s="105"/>
      <c r="D30" s="108" t="s">
        <v>97</v>
      </c>
      <c r="E30" s="109"/>
      <c r="F30" s="110"/>
      <c r="G30" s="106"/>
      <c r="H30" s="104"/>
      <c r="I30" s="107"/>
      <c r="J30" s="31"/>
    </row>
    <row r="31" spans="1:10" ht="14.45" customHeight="1" x14ac:dyDescent="0.15">
      <c r="A31" s="103"/>
      <c r="B31" s="104"/>
      <c r="C31" s="105"/>
      <c r="D31" s="106"/>
      <c r="E31" s="104"/>
      <c r="F31" s="105"/>
      <c r="G31" s="106"/>
      <c r="H31" s="104"/>
      <c r="I31" s="107"/>
      <c r="J31" s="31"/>
    </row>
    <row r="32" spans="1:10" ht="14.45" customHeight="1" thickBot="1" x14ac:dyDescent="0.2">
      <c r="A32" s="98" t="s">
        <v>56</v>
      </c>
      <c r="B32" s="99"/>
      <c r="C32" s="100"/>
      <c r="D32" s="101" t="s">
        <v>56</v>
      </c>
      <c r="E32" s="99"/>
      <c r="F32" s="100"/>
      <c r="G32" s="101" t="s">
        <v>56</v>
      </c>
      <c r="H32" s="99"/>
      <c r="I32" s="102"/>
      <c r="J32" s="31"/>
    </row>
    <row r="33" spans="1:9" x14ac:dyDescent="0.15">
      <c r="A33" s="31"/>
      <c r="B33" s="31"/>
      <c r="C33" s="31"/>
      <c r="D33" s="31"/>
      <c r="E33" s="31"/>
      <c r="F33" s="31"/>
      <c r="G33" s="31"/>
      <c r="H33" s="31"/>
      <c r="I33" s="31"/>
    </row>
  </sheetData>
  <mergeCells count="78">
    <mergeCell ref="A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A24:B24"/>
    <mergeCell ref="A25:B25"/>
    <mergeCell ref="D25:E25"/>
    <mergeCell ref="G25:H25"/>
    <mergeCell ref="A26:B26"/>
    <mergeCell ref="D26:E26"/>
    <mergeCell ref="G26:H26"/>
    <mergeCell ref="A28:C28"/>
    <mergeCell ref="D28:F28"/>
    <mergeCell ref="G28:I28"/>
    <mergeCell ref="A29:C29"/>
    <mergeCell ref="D29:F29"/>
    <mergeCell ref="G29:I29"/>
    <mergeCell ref="A32:C32"/>
    <mergeCell ref="D32:F32"/>
    <mergeCell ref="G32:I32"/>
    <mergeCell ref="A30:C30"/>
    <mergeCell ref="A31:C31"/>
    <mergeCell ref="D31:F31"/>
    <mergeCell ref="G31:I31"/>
    <mergeCell ref="D30:F30"/>
    <mergeCell ref="G30:I30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tabSelected="1" topLeftCell="A4" workbookViewId="0">
      <selection activeCell="E12" sqref="E12:E33"/>
    </sheetView>
  </sheetViews>
  <sheetFormatPr defaultColWidth="10.5" defaultRowHeight="12" customHeight="1" x14ac:dyDescent="0.15"/>
  <cols>
    <col min="1" max="1" width="20.5" style="2" customWidth="1"/>
    <col min="2" max="2" width="99.5" style="3" customWidth="1"/>
    <col min="3" max="3" width="10.1640625" style="3" customWidth="1"/>
    <col min="4" max="4" width="14" style="3" customWidth="1"/>
    <col min="5" max="5" width="15.83203125" style="4" customWidth="1"/>
    <col min="6" max="6" width="18.6640625" style="5" customWidth="1"/>
    <col min="7" max="7" width="14.33203125" style="57" hidden="1" customWidth="1"/>
    <col min="8" max="8" width="10.5" style="58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s="6" customFormat="1" ht="27.75" customHeight="1" x14ac:dyDescent="0.15">
      <c r="A1" s="158" t="s">
        <v>2</v>
      </c>
      <c r="B1" s="158"/>
      <c r="C1" s="158"/>
      <c r="D1" s="158"/>
      <c r="E1" s="158"/>
      <c r="F1" s="158"/>
      <c r="H1" s="52"/>
    </row>
    <row r="2" spans="1:10" s="6" customFormat="1" ht="12.75" customHeight="1" x14ac:dyDescent="0.2">
      <c r="A2" s="18"/>
      <c r="B2" s="7"/>
      <c r="C2" s="19" t="s">
        <v>2</v>
      </c>
      <c r="D2" s="7"/>
      <c r="E2" s="7"/>
      <c r="F2" s="7"/>
      <c r="G2" s="53"/>
      <c r="H2" s="52"/>
    </row>
    <row r="3" spans="1:10" s="6" customFormat="1" ht="12.75" customHeight="1" x14ac:dyDescent="0.2">
      <c r="A3" s="18"/>
      <c r="B3" s="7"/>
      <c r="C3" s="7"/>
      <c r="D3" s="7"/>
      <c r="E3" s="13"/>
      <c r="F3" s="7"/>
      <c r="G3" s="53"/>
      <c r="H3" s="52"/>
    </row>
    <row r="4" spans="1:10" s="6" customFormat="1" ht="13.5" customHeight="1" x14ac:dyDescent="0.2">
      <c r="A4" s="18" t="s">
        <v>99</v>
      </c>
      <c r="B4" s="7"/>
      <c r="C4" s="8"/>
      <c r="D4" s="7"/>
      <c r="E4" s="7"/>
      <c r="F4" s="7"/>
      <c r="G4" s="53"/>
      <c r="H4" s="52"/>
    </row>
    <row r="5" spans="1:10" s="6" customFormat="1" ht="16.5" customHeight="1" x14ac:dyDescent="0.2">
      <c r="A5" s="18" t="s">
        <v>100</v>
      </c>
      <c r="B5" s="7"/>
      <c r="C5" s="10"/>
      <c r="D5" s="9"/>
      <c r="E5" s="11"/>
      <c r="F5" s="12"/>
      <c r="G5" s="54"/>
      <c r="H5" s="52"/>
    </row>
    <row r="6" spans="1:10" s="6" customFormat="1" ht="20.25" customHeight="1" x14ac:dyDescent="0.25">
      <c r="A6" s="13" t="s">
        <v>11</v>
      </c>
      <c r="B6" s="13"/>
      <c r="C6" s="16"/>
      <c r="D6" s="13"/>
      <c r="E6" s="13"/>
      <c r="F6" s="13"/>
      <c r="G6" s="55"/>
      <c r="H6" s="52"/>
    </row>
    <row r="7" spans="1:10" s="6" customFormat="1" ht="12.75" customHeight="1" x14ac:dyDescent="0.2">
      <c r="A7" s="13" t="s">
        <v>65</v>
      </c>
      <c r="B7" s="13"/>
      <c r="C7" s="16"/>
      <c r="D7" s="13" t="s">
        <v>62</v>
      </c>
      <c r="E7" s="13"/>
      <c r="F7" s="50" t="s">
        <v>2</v>
      </c>
      <c r="G7" s="55" t="s">
        <v>57</v>
      </c>
      <c r="H7" s="52"/>
    </row>
    <row r="8" spans="1:10" s="6" customFormat="1" ht="12.75" customHeight="1" x14ac:dyDescent="0.2">
      <c r="A8" s="13" t="s">
        <v>63</v>
      </c>
      <c r="B8" s="14"/>
      <c r="C8" s="17"/>
      <c r="D8" s="159">
        <v>45615</v>
      </c>
      <c r="E8" s="160"/>
      <c r="F8" s="51" t="s">
        <v>2</v>
      </c>
      <c r="G8" s="55" t="s">
        <v>58</v>
      </c>
      <c r="H8" s="52"/>
    </row>
    <row r="9" spans="1:10" s="6" customFormat="1" ht="6.75" customHeight="1" x14ac:dyDescent="0.2">
      <c r="A9" s="15"/>
      <c r="B9" s="15"/>
      <c r="C9" s="15"/>
      <c r="D9" s="15"/>
      <c r="E9" s="15" t="s">
        <v>2</v>
      </c>
      <c r="F9" s="15"/>
      <c r="G9" s="56"/>
      <c r="H9" s="52"/>
    </row>
    <row r="10" spans="1:10" ht="24" customHeight="1" thickBot="1" x14ac:dyDescent="0.2"/>
    <row r="11" spans="1:10" s="20" customFormat="1" ht="35.25" customHeight="1" thickBot="1" x14ac:dyDescent="0.2">
      <c r="A11" s="79" t="s">
        <v>67</v>
      </c>
      <c r="B11" s="21" t="s">
        <v>4</v>
      </c>
      <c r="C11" s="22" t="s">
        <v>0</v>
      </c>
      <c r="D11" s="21" t="s">
        <v>5</v>
      </c>
      <c r="E11" s="21" t="s">
        <v>6</v>
      </c>
      <c r="F11" s="23" t="s">
        <v>7</v>
      </c>
      <c r="G11" s="59" t="s">
        <v>60</v>
      </c>
      <c r="H11" s="60" t="s">
        <v>61</v>
      </c>
      <c r="I11" s="48"/>
      <c r="J11" s="48" t="s">
        <v>59</v>
      </c>
    </row>
    <row r="12" spans="1:10" s="20" customFormat="1" ht="15" x14ac:dyDescent="0.15">
      <c r="A12" s="94" t="s">
        <v>69</v>
      </c>
      <c r="B12" s="72" t="s">
        <v>86</v>
      </c>
      <c r="C12" s="73" t="s">
        <v>8</v>
      </c>
      <c r="D12" s="85">
        <v>1</v>
      </c>
      <c r="E12" s="74"/>
      <c r="F12" s="75">
        <f>E12*D12</f>
        <v>0</v>
      </c>
      <c r="G12" s="61"/>
      <c r="H12" s="62"/>
      <c r="I12" s="63"/>
      <c r="J12" s="48"/>
    </row>
    <row r="13" spans="1:10" s="20" customFormat="1" ht="15" x14ac:dyDescent="0.15">
      <c r="A13" s="95" t="s">
        <v>70</v>
      </c>
      <c r="B13" s="76" t="s">
        <v>68</v>
      </c>
      <c r="C13" s="77" t="s">
        <v>8</v>
      </c>
      <c r="D13" s="86">
        <v>1</v>
      </c>
      <c r="E13" s="71"/>
      <c r="F13" s="78">
        <f t="shared" ref="F13:F20" si="0">E13*D13</f>
        <v>0</v>
      </c>
      <c r="G13" s="61"/>
      <c r="H13" s="62"/>
      <c r="I13" s="63"/>
      <c r="J13" s="48"/>
    </row>
    <row r="14" spans="1:10" s="20" customFormat="1" ht="15" x14ac:dyDescent="0.15">
      <c r="A14" s="95" t="s">
        <v>71</v>
      </c>
      <c r="B14" s="76" t="s">
        <v>72</v>
      </c>
      <c r="C14" s="77" t="s">
        <v>8</v>
      </c>
      <c r="D14" s="86">
        <v>1</v>
      </c>
      <c r="E14" s="71"/>
      <c r="F14" s="78">
        <f>E14*D14</f>
        <v>0</v>
      </c>
      <c r="G14" s="61"/>
      <c r="H14" s="62"/>
      <c r="I14" s="63"/>
      <c r="J14" s="48"/>
    </row>
    <row r="15" spans="1:10" s="20" customFormat="1" ht="15" x14ac:dyDescent="0.15">
      <c r="A15" s="87">
        <v>919111</v>
      </c>
      <c r="B15" s="76" t="s">
        <v>73</v>
      </c>
      <c r="C15" s="77" t="s">
        <v>74</v>
      </c>
      <c r="D15" s="86">
        <v>69</v>
      </c>
      <c r="E15" s="71"/>
      <c r="F15" s="78">
        <f t="shared" si="0"/>
        <v>0</v>
      </c>
      <c r="G15" s="61"/>
      <c r="H15" s="62"/>
      <c r="I15" s="63"/>
      <c r="J15" s="48"/>
    </row>
    <row r="16" spans="1:10" s="20" customFormat="1" ht="15" x14ac:dyDescent="0.15">
      <c r="A16" s="87">
        <v>113728</v>
      </c>
      <c r="B16" s="76" t="s">
        <v>110</v>
      </c>
      <c r="C16" s="77" t="s">
        <v>66</v>
      </c>
      <c r="D16" s="86">
        <v>414.572</v>
      </c>
      <c r="E16" s="71"/>
      <c r="F16" s="78">
        <f>E16*D16</f>
        <v>0</v>
      </c>
      <c r="G16" s="61"/>
      <c r="H16" s="62"/>
      <c r="I16" s="63"/>
      <c r="J16" s="48"/>
    </row>
    <row r="17" spans="1:10" s="20" customFormat="1" ht="15" x14ac:dyDescent="0.15">
      <c r="A17" s="87">
        <v>89921</v>
      </c>
      <c r="B17" s="76" t="s">
        <v>106</v>
      </c>
      <c r="C17" s="77" t="s">
        <v>64</v>
      </c>
      <c r="D17" s="86">
        <v>1</v>
      </c>
      <c r="E17" s="71"/>
      <c r="F17" s="78">
        <f t="shared" si="0"/>
        <v>0</v>
      </c>
      <c r="G17" s="64" t="s">
        <v>2</v>
      </c>
      <c r="H17" s="65" t="s">
        <v>2</v>
      </c>
      <c r="I17" s="66"/>
      <c r="J17" s="49"/>
    </row>
    <row r="18" spans="1:10" s="20" customFormat="1" ht="15" x14ac:dyDescent="0.15">
      <c r="A18" s="92">
        <v>89923</v>
      </c>
      <c r="B18" s="88" t="s">
        <v>76</v>
      </c>
      <c r="C18" s="89" t="s">
        <v>64</v>
      </c>
      <c r="D18" s="93">
        <v>3</v>
      </c>
      <c r="E18" s="90"/>
      <c r="F18" s="91">
        <f t="shared" si="0"/>
        <v>0</v>
      </c>
      <c r="G18" s="64"/>
      <c r="H18" s="65"/>
      <c r="I18" s="66"/>
      <c r="J18" s="49"/>
    </row>
    <row r="19" spans="1:10" s="20" customFormat="1" ht="15" x14ac:dyDescent="0.15">
      <c r="A19" s="92">
        <v>12980</v>
      </c>
      <c r="B19" s="88" t="s">
        <v>107</v>
      </c>
      <c r="C19" s="89" t="s">
        <v>108</v>
      </c>
      <c r="D19" s="93">
        <v>2</v>
      </c>
      <c r="E19" s="90"/>
      <c r="F19" s="91">
        <f t="shared" si="0"/>
        <v>0</v>
      </c>
      <c r="G19" s="64"/>
      <c r="H19" s="65"/>
      <c r="I19" s="66"/>
      <c r="J19" s="49"/>
    </row>
    <row r="20" spans="1:10" s="20" customFormat="1" ht="15" x14ac:dyDescent="0.15">
      <c r="A20" s="92">
        <v>122738</v>
      </c>
      <c r="B20" s="88" t="s">
        <v>84</v>
      </c>
      <c r="C20" s="89" t="s">
        <v>66</v>
      </c>
      <c r="D20" s="93">
        <v>35</v>
      </c>
      <c r="E20" s="90"/>
      <c r="F20" s="91">
        <f t="shared" si="0"/>
        <v>0</v>
      </c>
      <c r="G20" s="64"/>
      <c r="H20" s="65"/>
      <c r="I20" s="66"/>
      <c r="J20" s="49"/>
    </row>
    <row r="21" spans="1:10" s="20" customFormat="1" ht="30" x14ac:dyDescent="0.15">
      <c r="A21" s="92">
        <v>15130</v>
      </c>
      <c r="B21" s="97" t="s">
        <v>87</v>
      </c>
      <c r="C21" s="89" t="s">
        <v>83</v>
      </c>
      <c r="D21" s="93">
        <v>1234.0940000000001</v>
      </c>
      <c r="E21" s="90"/>
      <c r="F21" s="91">
        <f>E21*D21</f>
        <v>0</v>
      </c>
      <c r="G21" s="64"/>
      <c r="H21" s="65"/>
      <c r="I21" s="66"/>
      <c r="J21" s="49"/>
    </row>
    <row r="22" spans="1:10" s="20" customFormat="1" ht="15" x14ac:dyDescent="0.15">
      <c r="A22" s="92">
        <v>12922</v>
      </c>
      <c r="B22" s="88" t="s">
        <v>105</v>
      </c>
      <c r="C22" s="89" t="s">
        <v>1</v>
      </c>
      <c r="D22" s="93">
        <v>2595</v>
      </c>
      <c r="E22" s="90"/>
      <c r="F22" s="91">
        <f>E22*D22</f>
        <v>0</v>
      </c>
      <c r="G22" s="64"/>
      <c r="H22" s="65"/>
      <c r="I22" s="66"/>
      <c r="J22" s="49"/>
    </row>
    <row r="23" spans="1:10" s="20" customFormat="1" ht="30" x14ac:dyDescent="0.15">
      <c r="A23" s="92">
        <v>15111</v>
      </c>
      <c r="B23" s="97" t="s">
        <v>88</v>
      </c>
      <c r="C23" s="89" t="s">
        <v>83</v>
      </c>
      <c r="D23" s="93">
        <v>500.65</v>
      </c>
      <c r="E23" s="90"/>
      <c r="F23" s="91">
        <f>E23*D23</f>
        <v>0</v>
      </c>
      <c r="G23" s="64"/>
      <c r="H23" s="65"/>
      <c r="I23" s="66"/>
      <c r="J23" s="49"/>
    </row>
    <row r="24" spans="1:10" s="20" customFormat="1" ht="15" x14ac:dyDescent="0.15">
      <c r="A24" s="92">
        <v>12931</v>
      </c>
      <c r="B24" s="88" t="s">
        <v>109</v>
      </c>
      <c r="C24" s="89" t="s">
        <v>74</v>
      </c>
      <c r="D24" s="93">
        <v>5890</v>
      </c>
      <c r="E24" s="90"/>
      <c r="F24" s="91">
        <f t="shared" ref="F24:F25" si="1">E24*D24</f>
        <v>0</v>
      </c>
      <c r="G24" s="64"/>
      <c r="H24" s="65"/>
      <c r="I24" s="66"/>
      <c r="J24" s="49"/>
    </row>
    <row r="25" spans="1:10" s="20" customFormat="1" ht="15" x14ac:dyDescent="0.15">
      <c r="A25" s="92">
        <v>12911</v>
      </c>
      <c r="B25" s="88" t="s">
        <v>75</v>
      </c>
      <c r="C25" s="89" t="s">
        <v>1</v>
      </c>
      <c r="D25" s="93">
        <v>16986.5</v>
      </c>
      <c r="E25" s="90"/>
      <c r="F25" s="91">
        <f t="shared" si="1"/>
        <v>0</v>
      </c>
      <c r="G25" s="64"/>
      <c r="H25" s="65"/>
      <c r="I25" s="66"/>
      <c r="J25" s="49"/>
    </row>
    <row r="26" spans="1:10" s="20" customFormat="1" ht="15" x14ac:dyDescent="0.15">
      <c r="A26" s="92">
        <v>572121</v>
      </c>
      <c r="B26" s="88" t="s">
        <v>77</v>
      </c>
      <c r="C26" s="89" t="s">
        <v>1</v>
      </c>
      <c r="D26" s="93">
        <v>11935.8</v>
      </c>
      <c r="E26" s="90"/>
      <c r="F26" s="91">
        <f t="shared" ref="F26:F33" si="2">E26*D26</f>
        <v>0</v>
      </c>
      <c r="G26" s="64"/>
      <c r="H26" s="65"/>
      <c r="I26" s="66"/>
      <c r="J26" s="49"/>
    </row>
    <row r="27" spans="1:10" s="20" customFormat="1" ht="15" x14ac:dyDescent="0.15">
      <c r="A27" s="96" t="s">
        <v>79</v>
      </c>
      <c r="B27" s="88" t="s">
        <v>78</v>
      </c>
      <c r="C27" s="89" t="s">
        <v>1</v>
      </c>
      <c r="D27" s="93">
        <v>11935.8</v>
      </c>
      <c r="E27" s="90"/>
      <c r="F27" s="91">
        <f t="shared" si="2"/>
        <v>0</v>
      </c>
      <c r="G27" s="64"/>
      <c r="H27" s="65"/>
      <c r="I27" s="66"/>
      <c r="J27" s="49"/>
    </row>
    <row r="28" spans="1:10" s="20" customFormat="1" ht="15" x14ac:dyDescent="0.15">
      <c r="A28" s="92">
        <v>572121</v>
      </c>
      <c r="B28" s="88" t="s">
        <v>77</v>
      </c>
      <c r="C28" s="89" t="s">
        <v>1</v>
      </c>
      <c r="D28" s="93">
        <v>16986.5</v>
      </c>
      <c r="E28" s="90"/>
      <c r="F28" s="91">
        <f>E28*D28</f>
        <v>0</v>
      </c>
      <c r="G28" s="64"/>
      <c r="H28" s="65"/>
      <c r="I28" s="66"/>
      <c r="J28" s="49"/>
    </row>
    <row r="29" spans="1:10" s="20" customFormat="1" ht="15" x14ac:dyDescent="0.15">
      <c r="A29" s="96" t="s">
        <v>81</v>
      </c>
      <c r="B29" s="88" t="s">
        <v>80</v>
      </c>
      <c r="C29" s="89" t="s">
        <v>1</v>
      </c>
      <c r="D29" s="93">
        <v>16986.5</v>
      </c>
      <c r="E29" s="90"/>
      <c r="F29" s="91">
        <f>E29*D29</f>
        <v>0</v>
      </c>
      <c r="G29" s="64"/>
      <c r="H29" s="65"/>
      <c r="I29" s="66"/>
      <c r="J29" s="49"/>
    </row>
    <row r="30" spans="1:10" s="20" customFormat="1" ht="15" x14ac:dyDescent="0.15">
      <c r="A30" s="92">
        <v>931311</v>
      </c>
      <c r="B30" s="88" t="s">
        <v>111</v>
      </c>
      <c r="C30" s="89" t="s">
        <v>74</v>
      </c>
      <c r="D30" s="93">
        <v>69</v>
      </c>
      <c r="E30" s="90"/>
      <c r="F30" s="91">
        <f t="shared" si="2"/>
        <v>0</v>
      </c>
      <c r="G30" s="64"/>
      <c r="H30" s="65"/>
      <c r="I30" s="66"/>
      <c r="J30" s="49"/>
    </row>
    <row r="31" spans="1:10" s="20" customFormat="1" ht="15" x14ac:dyDescent="0.15">
      <c r="A31" s="92">
        <v>56962</v>
      </c>
      <c r="B31" s="88" t="s">
        <v>82</v>
      </c>
      <c r="C31" s="89" t="s">
        <v>1</v>
      </c>
      <c r="D31" s="93">
        <v>2595</v>
      </c>
      <c r="E31" s="90"/>
      <c r="F31" s="91">
        <f t="shared" si="2"/>
        <v>0</v>
      </c>
      <c r="G31" s="64"/>
      <c r="H31" s="65"/>
      <c r="I31" s="66"/>
      <c r="J31" s="49"/>
    </row>
    <row r="32" spans="1:10" s="20" customFormat="1" ht="15" x14ac:dyDescent="0.15">
      <c r="A32" s="92">
        <v>91551</v>
      </c>
      <c r="B32" s="88" t="s">
        <v>85</v>
      </c>
      <c r="C32" s="89" t="s">
        <v>64</v>
      </c>
      <c r="D32" s="93">
        <v>1</v>
      </c>
      <c r="E32" s="90"/>
      <c r="F32" s="91">
        <f>E32*D32</f>
        <v>0</v>
      </c>
      <c r="G32" s="64"/>
      <c r="H32" s="65"/>
      <c r="I32" s="66"/>
      <c r="J32" s="49"/>
    </row>
    <row r="33" spans="1:15" s="20" customFormat="1" ht="15.75" thickBot="1" x14ac:dyDescent="0.2">
      <c r="A33" s="92">
        <v>915111</v>
      </c>
      <c r="B33" s="88" t="s">
        <v>89</v>
      </c>
      <c r="C33" s="89" t="s">
        <v>1</v>
      </c>
      <c r="D33" s="93">
        <v>685.8</v>
      </c>
      <c r="E33" s="90"/>
      <c r="F33" s="91">
        <f t="shared" si="2"/>
        <v>0</v>
      </c>
      <c r="G33" s="64"/>
      <c r="H33" s="65"/>
      <c r="I33" s="66"/>
      <c r="J33" s="49"/>
    </row>
    <row r="34" spans="1:15" s="20" customFormat="1" ht="15" x14ac:dyDescent="0.15">
      <c r="A34" s="2"/>
      <c r="B34" s="80" t="s">
        <v>9</v>
      </c>
      <c r="C34" s="72"/>
      <c r="D34" s="72"/>
      <c r="E34" s="81" t="s">
        <v>2</v>
      </c>
      <c r="F34" s="82">
        <f>SUM(F12:F33)</f>
        <v>0</v>
      </c>
      <c r="G34" s="64"/>
      <c r="H34" s="65"/>
      <c r="I34" s="66"/>
      <c r="J34" s="49"/>
    </row>
    <row r="35" spans="1:15" s="20" customFormat="1" ht="15" x14ac:dyDescent="0.15">
      <c r="A35" s="2"/>
      <c r="B35" s="83" t="s">
        <v>3</v>
      </c>
      <c r="C35" s="24"/>
      <c r="D35" s="24"/>
      <c r="E35" s="25" t="s">
        <v>2</v>
      </c>
      <c r="F35" s="26">
        <f>F34*0.21</f>
        <v>0</v>
      </c>
      <c r="G35" s="64"/>
      <c r="H35" s="65"/>
      <c r="I35" s="66"/>
      <c r="J35" s="49"/>
    </row>
    <row r="36" spans="1:15" s="20" customFormat="1" ht="15.75" thickBot="1" x14ac:dyDescent="0.2">
      <c r="A36" s="2"/>
      <c r="B36" s="84" t="s">
        <v>10</v>
      </c>
      <c r="C36" s="27"/>
      <c r="D36" s="27"/>
      <c r="E36" s="28" t="s">
        <v>2</v>
      </c>
      <c r="F36" s="29">
        <f>F34+F35</f>
        <v>0</v>
      </c>
      <c r="G36" s="64"/>
      <c r="H36" s="65"/>
      <c r="I36" s="66"/>
      <c r="J36" s="49"/>
    </row>
    <row r="37" spans="1:15" s="20" customFormat="1" ht="11.25" x14ac:dyDescent="0.15">
      <c r="A37" s="2"/>
      <c r="B37" s="3"/>
      <c r="C37" s="3"/>
      <c r="D37" s="3"/>
      <c r="E37" s="4"/>
      <c r="F37" s="5"/>
      <c r="G37" s="64"/>
      <c r="H37" s="65"/>
      <c r="I37" s="66"/>
      <c r="J37" s="49"/>
    </row>
    <row r="38" spans="1:15" s="20" customFormat="1" ht="11.25" x14ac:dyDescent="0.15">
      <c r="A38" s="2"/>
      <c r="B38" s="3"/>
      <c r="C38" s="3"/>
      <c r="D38" s="3"/>
      <c r="E38" s="4"/>
      <c r="F38" s="5"/>
      <c r="G38" s="64"/>
      <c r="H38" s="65"/>
      <c r="I38" s="66"/>
      <c r="J38" s="49"/>
    </row>
    <row r="39" spans="1:15" s="20" customFormat="1" ht="10.5" x14ac:dyDescent="0.15">
      <c r="A39" s="2"/>
      <c r="B39" s="3"/>
      <c r="C39" s="3"/>
      <c r="D39" s="3"/>
      <c r="E39" s="4"/>
      <c r="F39" s="5"/>
      <c r="G39" s="68"/>
      <c r="H39" s="68"/>
      <c r="I39" s="69"/>
      <c r="J39" s="70"/>
    </row>
    <row r="40" spans="1:15" s="20" customFormat="1" ht="10.5" x14ac:dyDescent="0.15">
      <c r="A40" s="2"/>
      <c r="B40" s="3"/>
      <c r="C40" s="3"/>
      <c r="D40" s="3"/>
      <c r="E40" s="4"/>
      <c r="F40" s="5"/>
      <c r="G40" s="68"/>
      <c r="H40" s="68"/>
      <c r="I40" s="69"/>
      <c r="J40" s="70"/>
    </row>
    <row r="41" spans="1:15" s="20" customFormat="1" ht="10.5" x14ac:dyDescent="0.15">
      <c r="A41" s="2"/>
      <c r="B41" s="3"/>
      <c r="C41" s="3"/>
      <c r="D41" s="3"/>
      <c r="E41" s="4"/>
      <c r="F41" s="5"/>
      <c r="G41" s="68"/>
      <c r="H41" s="68"/>
      <c r="I41" s="69"/>
      <c r="J41" s="70"/>
    </row>
    <row r="42" spans="1:15" ht="24" customHeight="1" x14ac:dyDescent="0.15">
      <c r="A42" s="1"/>
      <c r="B42" s="1"/>
      <c r="C42" s="1"/>
      <c r="D42" s="1"/>
      <c r="E42" s="1"/>
      <c r="F42" s="1"/>
      <c r="G42" s="68"/>
      <c r="H42" s="68"/>
      <c r="I42" s="69"/>
      <c r="J42" s="70"/>
      <c r="O42" s="20"/>
    </row>
    <row r="43" spans="1:15" ht="12" customHeight="1" x14ac:dyDescent="0.15">
      <c r="A43" s="1"/>
      <c r="B43" s="1"/>
      <c r="C43" s="1"/>
      <c r="D43" s="1"/>
      <c r="E43" s="1"/>
      <c r="F43" s="1"/>
      <c r="G43" s="68"/>
      <c r="H43" s="68"/>
      <c r="I43" s="69"/>
      <c r="J43" s="70"/>
    </row>
    <row r="44" spans="1:15" ht="12" customHeight="1" x14ac:dyDescent="0.15">
      <c r="A44" s="1"/>
      <c r="B44" s="1"/>
      <c r="C44" s="1"/>
      <c r="D44" s="1"/>
      <c r="E44" s="1"/>
      <c r="F44" s="1"/>
      <c r="G44" s="68"/>
      <c r="H44" s="68"/>
      <c r="I44" s="69"/>
      <c r="J44" s="70"/>
    </row>
    <row r="45" spans="1:15" ht="12" customHeight="1" x14ac:dyDescent="0.15">
      <c r="A45" s="1"/>
      <c r="B45" s="1"/>
      <c r="C45" s="1"/>
      <c r="D45" s="1"/>
      <c r="E45" s="1"/>
      <c r="F45" s="1"/>
      <c r="G45" s="67"/>
      <c r="H45" s="67"/>
      <c r="I45" s="20"/>
      <c r="J45" s="20"/>
    </row>
    <row r="46" spans="1:15" ht="12" customHeight="1" x14ac:dyDescent="0.15">
      <c r="A46" s="1"/>
      <c r="B46" s="1"/>
      <c r="C46" s="1"/>
      <c r="D46" s="1"/>
      <c r="E46" s="1"/>
      <c r="F46" s="1"/>
      <c r="G46" s="67"/>
      <c r="H46" s="67"/>
      <c r="I46" s="20"/>
      <c r="J46" s="20"/>
    </row>
    <row r="47" spans="1:15" ht="12" customHeight="1" x14ac:dyDescent="0.15">
      <c r="A47" s="1"/>
      <c r="B47" s="1"/>
      <c r="C47" s="1"/>
      <c r="D47" s="1"/>
      <c r="E47" s="1"/>
      <c r="F47" s="1"/>
      <c r="G47" s="67"/>
      <c r="H47" s="67"/>
      <c r="I47" s="20"/>
      <c r="J47" s="20"/>
    </row>
  </sheetData>
  <mergeCells count="2">
    <mergeCell ref="A1:F1"/>
    <mergeCell ref="D8:E8"/>
  </mergeCells>
  <pageMargins left="0.39370079040527345" right="0.39370079040527345" top="0.7874015808105469" bottom="0.7874015808105469" header="0" footer="0"/>
  <pageSetup paperSize="9" scale="93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 </vt:lpstr>
      <vt:lpstr>'ROZPOČET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Tomaš Gajdoš</cp:lastModifiedBy>
  <cp:lastPrinted>2024-02-23T13:22:35Z</cp:lastPrinted>
  <dcterms:created xsi:type="dcterms:W3CDTF">2014-05-16T09:31:30Z</dcterms:created>
  <dcterms:modified xsi:type="dcterms:W3CDTF">2024-11-25T06:09:38Z</dcterms:modified>
</cp:coreProperties>
</file>